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15-2017 Vintage (TCP)/Individual Year Trackers/2015 Vintage/Updates to 2015 Tracker/"/>
    </mc:Choice>
  </mc:AlternateContent>
  <xr:revisionPtr revIDLastSave="1" documentId="8_{97F2C1CB-80C7-422D-AB83-811CD1ADDD93}" xr6:coauthVersionLast="47" xr6:coauthVersionMax="47" xr10:uidLastSave="{41174994-48AD-4F10-A140-380303C71375}"/>
  <bookViews>
    <workbookView xWindow="468" yWindow="348" windowWidth="13824" windowHeight="8040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Numbers!$A$1:$K$24</definedName>
    <definedName name="_xlnm.Print_Area" localSheetId="1">Percentage!$A$1:$K$24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C17" i="1"/>
  <c r="D17" i="1"/>
  <c r="E17" i="1"/>
  <c r="F17" i="1"/>
  <c r="G17" i="1"/>
  <c r="H17" i="1"/>
  <c r="I17" i="1"/>
  <c r="J17" i="1"/>
  <c r="J17" i="2"/>
  <c r="K17" i="1"/>
  <c r="K17" i="2"/>
  <c r="L17" i="1"/>
  <c r="B17" i="1"/>
  <c r="K14" i="2"/>
  <c r="A1" i="2"/>
  <c r="B2" i="2"/>
  <c r="F8" i="2"/>
  <c r="G8" i="2"/>
  <c r="G17" i="2"/>
  <c r="I8" i="2"/>
  <c r="J8" i="2"/>
  <c r="K8" i="2"/>
  <c r="L8" i="2"/>
  <c r="F9" i="2"/>
  <c r="G9" i="2"/>
  <c r="L9" i="2"/>
  <c r="F10" i="2"/>
  <c r="G10" i="2"/>
  <c r="I10" i="2"/>
  <c r="J10" i="2"/>
  <c r="K10" i="2"/>
  <c r="L10" i="2"/>
  <c r="F11" i="2"/>
  <c r="G11" i="2"/>
  <c r="H11" i="2"/>
  <c r="I11" i="2"/>
  <c r="J11" i="2"/>
  <c r="K11" i="2"/>
  <c r="L11" i="2"/>
  <c r="F12" i="2"/>
  <c r="G12" i="2"/>
  <c r="I12" i="2"/>
  <c r="J12" i="2"/>
  <c r="K12" i="2"/>
  <c r="L12" i="2"/>
  <c r="F13" i="2"/>
  <c r="G13" i="2"/>
  <c r="I13" i="2"/>
  <c r="J13" i="2"/>
  <c r="K13" i="2"/>
  <c r="L13" i="2"/>
  <c r="F14" i="2"/>
  <c r="G14" i="2"/>
  <c r="I14" i="2"/>
  <c r="J14" i="2"/>
  <c r="L14" i="2"/>
  <c r="F15" i="2"/>
  <c r="G15" i="2"/>
  <c r="I15" i="2"/>
  <c r="J15" i="2"/>
  <c r="K15" i="2"/>
  <c r="L15" i="2"/>
  <c r="F16" i="2"/>
  <c r="G16" i="2"/>
  <c r="I16" i="2"/>
  <c r="K16" i="2"/>
  <c r="L16" i="2"/>
  <c r="L17" i="2"/>
  <c r="F17" i="2"/>
  <c r="I17" i="2"/>
  <c r="J18" i="1"/>
  <c r="H17" i="2"/>
</calcChain>
</file>

<file path=xl/sharedStrings.xml><?xml version="1.0" encoding="utf-8"?>
<sst xmlns="http://schemas.openxmlformats.org/spreadsheetml/2006/main" count="93" uniqueCount="44">
  <si>
    <r>
      <rPr>
        <b/>
        <sz val="12"/>
        <rFont val="Arial"/>
        <family val="2"/>
      </rPr>
      <t>Distribution of 2</t>
    </r>
    <r>
      <rPr>
        <b/>
        <sz val="12"/>
        <color indexed="8"/>
        <rFont val="Arial"/>
        <family val="2"/>
      </rPr>
      <t>015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</si>
  <si>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Date:</t>
  </si>
  <si>
    <t xml:space="preserve">Values in this spreadsheet are current as of the last date of update listed above. </t>
  </si>
  <si>
    <r>
      <t>Distribution of 2015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</si>
  <si>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</si>
  <si>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</si>
  <si>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1</t>
    </r>
  </si>
  <si>
    <r>
      <t>Second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</si>
  <si>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1,2  </t>
    </r>
  </si>
  <si>
    <t>Sold at Auction</t>
  </si>
  <si>
    <r>
      <t>Sold Cost Containment Reserve (CCR) Allowances</t>
    </r>
    <r>
      <rPr>
        <b/>
        <vertAlign val="superscript"/>
        <sz val="11"/>
        <color indexed="9"/>
        <rFont val="Calibri"/>
        <family val="2"/>
      </rPr>
      <t>3</t>
    </r>
    <r>
      <rPr>
        <b/>
        <sz val="11"/>
        <color indexed="9"/>
        <rFont val="Calibri"/>
        <family val="2"/>
      </rPr>
      <t xml:space="preserve"> </t>
    </r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</si>
  <si>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</si>
  <si>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</si>
  <si>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</si>
  <si>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</si>
  <si>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Sold Allowances Retired</t>
    </r>
    <r>
      <rPr>
        <b/>
        <vertAlign val="superscript"/>
        <sz val="11"/>
        <color indexed="9"/>
        <rFont val="Calibri"/>
        <family val="2"/>
      </rPr>
      <t>4</t>
    </r>
  </si>
  <si>
    <t>Connecticut</t>
  </si>
  <si>
    <t>N/A</t>
  </si>
  <si>
    <t>Delaware</t>
  </si>
  <si>
    <t>Maine</t>
  </si>
  <si>
    <t>Maryland</t>
  </si>
  <si>
    <t>Massachusetts</t>
  </si>
  <si>
    <t>New Hampshire</t>
  </si>
  <si>
    <t>New York</t>
  </si>
  <si>
    <t>Rhode Island</t>
  </si>
  <si>
    <t>Vermont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</si>
  <si>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</si>
  <si>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</si>
  <si>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</si>
  <si>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3 </t>
    </r>
    <r>
      <rPr>
        <sz val="9.5"/>
        <rFont val="Arial"/>
        <family val="2"/>
      </rPr>
      <t xml:space="preserve">A total of 10 million 2015 Cost Containment Reserve (CCR) allowances were distributed in Auction 29. More information available at </t>
    </r>
    <r>
      <rPr>
        <u/>
        <sz val="9.5"/>
        <color indexed="12"/>
        <rFont val="Arial"/>
        <family val="2"/>
      </rPr>
      <t>http://www.rggi.org/market/co2_auctions/results</t>
    </r>
    <r>
      <rPr>
        <sz val="9.5"/>
        <color indexed="12"/>
        <rFont val="Arial"/>
        <family val="2"/>
      </rPr>
      <t xml:space="preserve"> </t>
    </r>
    <r>
      <rPr>
        <sz val="9.5"/>
        <rFont val="Arial"/>
        <family val="2"/>
      </rPr>
      <t xml:space="preserve">and at
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</si>
  <si>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color indexed="8"/>
        <rFont val="Arial"/>
        <family val="2"/>
      </rPr>
      <t>4</t>
    </r>
    <r>
      <rPr>
        <sz val="9.5"/>
        <color indexed="8"/>
        <rFont val="Arial"/>
        <family val="2"/>
      </rPr>
      <t xml:space="preserve"> For Connecticut, the 297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 in the Sold Allowances Retired column were New York-issued CO</t>
    </r>
    <r>
      <rPr>
        <vertAlign val="subscript"/>
        <sz val="9.5"/>
        <color indexed="8"/>
        <rFont val="Arial"/>
        <family val="2"/>
      </rPr>
      <t>2</t>
    </r>
    <r>
      <rPr>
        <sz val="9.5"/>
        <color indexed="8"/>
        <rFont val="Arial"/>
        <family val="2"/>
      </rPr>
      <t xml:space="preserve"> allowances.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</si>
  <si>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</si>
  <si>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2015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2015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2015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and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are in addition to the total quantity of 2012 and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emissions, divided over the 2015-2020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2015.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</si>
  <si>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rFont val="Arial"/>
        <family val="2"/>
      </rPr>
      <t xml:space="preserve">Transferred from State Set-Aside Accounts: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http://www.rggi.org/docs/CO2AuctionsTrackingOffsets/Allocation/States_Set-Aside_Accounts.pdf.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</si>
  <si>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</si>
  <si>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</si>
  <si>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Sold Allowances Retired</t>
    </r>
    <r>
      <rPr>
        <sz val="10"/>
        <color indexed="8"/>
        <rFont val="Arial"/>
        <family val="2"/>
      </rPr>
      <t>: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were offered and sold at an auction and have been retired. </t>
    </r>
  </si>
  <si>
    <r>
      <rPr>
        <vertAlign val="superscript"/>
        <sz val="9.5"/>
        <rFont val="Arial"/>
        <family val="2"/>
      </rPr>
      <t>3</t>
    </r>
    <r>
      <rPr>
        <sz val="9.5"/>
        <rFont val="Arial"/>
        <family val="2"/>
      </rPr>
      <t xml:space="preserve"> A total of 10 million 2015 Cost Containment Reserve (CCR) allowances were distributed in Auction 29. More information available at </t>
    </r>
    <r>
      <rPr>
        <u/>
        <sz val="9.5"/>
        <color indexed="12"/>
        <rFont val="Arial"/>
        <family val="2"/>
      </rPr>
      <t>http://www.rggi.org/market/co2_auctions/results</t>
    </r>
    <r>
      <rPr>
        <sz val="9.5"/>
        <color indexed="12"/>
        <rFont val="Arial"/>
        <family val="2"/>
      </rPr>
      <t xml:space="preserve"> </t>
    </r>
    <r>
      <rPr>
        <sz val="9.5"/>
        <rFont val="Arial"/>
        <family val="2"/>
      </rPr>
      <t xml:space="preserve">and at
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</si>
  <si>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color indexed="8"/>
        <rFont val="Arial"/>
        <family val="2"/>
      </rPr>
      <t>4</t>
    </r>
    <r>
      <rPr>
        <sz val="9.5"/>
        <color indexed="8"/>
        <rFont val="Arial"/>
        <family val="2"/>
      </rPr>
      <t xml:space="preserve"> For Connecticut, the 297 CO2 allowances in the Sold Allowances Retired column were New York-issued CO2 allowances.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</si>
  <si>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2015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2015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2015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and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are in addition to the total quantity of 2012 and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emissions, divided over the 2015-2020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2015.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Portion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</si>
  <si>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rFont val="Arial"/>
        <family val="2"/>
      </rPr>
      <t xml:space="preserve">Transferred from State Set-Aside Accounts: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http://www.rggi.org/docs/CO2AuctionsTrackingOffsets/Allocation/States_Set-Aside_Accounts.pdf.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</si>
  <si>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</si>
  <si>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</si>
  <si>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Sold Allowances Retired</t>
    </r>
    <r>
      <rPr>
        <sz val="10"/>
        <color indexed="8"/>
        <rFont val="Arial"/>
        <family val="2"/>
      </rPr>
      <t>: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tthat were offered and sold at an auction and have been retired.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</si>
</sst>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/>
      <sz val="10"/>
      <color indexed="12"/>
      <name val="Arial"/>
      <family val="2"/>
    </font>
    <font>
      <sz val="9.5"/>
      <color indexed="12"/>
      <name val="Arial"/>
      <family val="2"/>
    </font>
    <font>
      <b/>
      <sz val="12"/>
      <name val="Arial"/>
      <family val="2"/>
    </font>
    <font>
      <sz val="9.5"/>
      <color indexed="8"/>
      <name val="Arial"/>
      <family val="2"/>
    </font>
    <font>
      <vertAlign val="superscript"/>
      <sz val="9.5"/>
      <color indexed="8"/>
      <name val="Arial"/>
      <family val="2"/>
    </font>
    <font>
      <vertAlign val="subscript"/>
      <sz val="9.5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25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 applyAlignment="1">
      <alignment wrapText="1"/>
    </xf>
    <xf numFmtId="0" fontId="29" fillId="2" borderId="0" xfId="0" applyFont="1" applyFill="1"/>
    <xf numFmtId="0" fontId="30" fillId="2" borderId="0" xfId="0" applyFont="1" applyFill="1" applyAlignment="1">
      <alignment wrapText="1"/>
    </xf>
    <xf numFmtId="14" fontId="29" fillId="2" borderId="0" xfId="0" applyNumberFormat="1" applyFont="1" applyFill="1" applyAlignment="1">
      <alignment horizontal="left" wrapText="1"/>
    </xf>
    <xf numFmtId="0" fontId="29" fillId="2" borderId="0" xfId="0" applyFont="1" applyFill="1" applyAlignment="1">
      <alignment wrapText="1"/>
    </xf>
    <xf numFmtId="0" fontId="0" fillId="2" borderId="0" xfId="0" applyFill="1"/>
    <xf numFmtId="0" fontId="28" fillId="2" borderId="0" xfId="0" applyFont="1" applyFill="1"/>
    <xf numFmtId="165" fontId="28" fillId="2" borderId="0" xfId="0" applyNumberFormat="1" applyFont="1" applyFill="1" applyAlignment="1">
      <alignment wrapText="1"/>
    </xf>
    <xf numFmtId="0" fontId="28" fillId="2" borderId="0" xfId="0" applyFont="1" applyFill="1" applyAlignment="1">
      <alignment wrapText="1"/>
    </xf>
    <xf numFmtId="164" fontId="25" fillId="2" borderId="1" xfId="1" applyFont="1" applyFill="1" applyBorder="1" applyAlignment="1">
      <alignment horizontal="right"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8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31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4" fontId="25" fillId="2" borderId="0" xfId="1" applyFont="1" applyFill="1" applyAlignment="1">
      <alignment horizontal="left" wrapText="1"/>
    </xf>
    <xf numFmtId="165" fontId="25" fillId="2" borderId="1" xfId="1" applyNumberFormat="1" applyFont="1" applyFill="1" applyBorder="1" applyAlignment="1">
      <alignment wrapText="1"/>
    </xf>
    <xf numFmtId="10" fontId="25" fillId="2" borderId="1" xfId="4" applyNumberFormat="1" applyFont="1" applyFill="1" applyBorder="1" applyAlignment="1">
      <alignment wrapText="1"/>
    </xf>
    <xf numFmtId="3" fontId="32" fillId="0" borderId="0" xfId="0" applyNumberFormat="1" applyFont="1"/>
    <xf numFmtId="3" fontId="0" fillId="2" borderId="0" xfId="0" applyNumberFormat="1" applyFill="1" applyAlignment="1">
      <alignment horizontal="left" wrapText="1"/>
    </xf>
    <xf numFmtId="3" fontId="0" fillId="0" borderId="1" xfId="0" applyNumberFormat="1" applyBorder="1"/>
    <xf numFmtId="3" fontId="33" fillId="2" borderId="1" xfId="1" applyNumberFormat="1" applyFont="1" applyFill="1" applyBorder="1" applyAlignment="1">
      <alignment wrapText="1"/>
    </xf>
    <xf numFmtId="3" fontId="33" fillId="2" borderId="1" xfId="1" applyNumberFormat="1" applyFont="1" applyFill="1" applyBorder="1" applyAlignment="1">
      <alignment horizontal="right" wrapText="1"/>
    </xf>
    <xf numFmtId="3" fontId="25" fillId="2" borderId="1" xfId="1" applyNumberFormat="1" applyFont="1" applyFill="1" applyBorder="1" applyAlignment="1">
      <alignment wrapText="1"/>
    </xf>
    <xf numFmtId="10" fontId="25" fillId="2" borderId="1" xfId="1" applyNumberFormat="1" applyFont="1" applyFill="1" applyBorder="1" applyAlignment="1">
      <alignment wrapText="1"/>
    </xf>
    <xf numFmtId="3" fontId="25" fillId="2" borderId="1" xfId="1" applyNumberFormat="1" applyFont="1" applyFill="1" applyBorder="1" applyAlignment="1">
      <alignment horizontal="right" wrapText="1"/>
    </xf>
    <xf numFmtId="0" fontId="28" fillId="2" borderId="2" xfId="0" applyFont="1" applyFill="1" applyBorder="1" applyAlignment="1">
      <alignment horizontal="left"/>
    </xf>
    <xf numFmtId="0" fontId="34" fillId="2" borderId="2" xfId="0" applyFont="1" applyFill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2" borderId="3" xfId="0" applyFont="1" applyFill="1" applyBorder="1" applyAlignment="1">
      <alignment horizontal="left"/>
    </xf>
    <xf numFmtId="165" fontId="28" fillId="2" borderId="4" xfId="1" applyNumberFormat="1" applyFont="1" applyFill="1" applyBorder="1" applyAlignment="1">
      <alignment wrapText="1"/>
    </xf>
    <xf numFmtId="165" fontId="28" fillId="2" borderId="0" xfId="0" applyNumberFormat="1" applyFont="1" applyFill="1" applyAlignment="1">
      <alignment horizontal="left" wrapText="1"/>
    </xf>
    <xf numFmtId="0" fontId="35" fillId="0" borderId="0" xfId="0" applyFont="1" applyAlignment="1">
      <alignment horizontal="left" vertical="center"/>
    </xf>
    <xf numFmtId="3" fontId="33" fillId="0" borderId="1" xfId="1" applyNumberFormat="1" applyFont="1" applyFill="1" applyBorder="1" applyAlignment="1">
      <alignment horizontal="right" wrapText="1"/>
    </xf>
    <xf numFmtId="3" fontId="28" fillId="2" borderId="4" xfId="1" applyNumberFormat="1" applyFont="1" applyFill="1" applyBorder="1" applyAlignment="1">
      <alignment wrapText="1"/>
    </xf>
    <xf numFmtId="3" fontId="25" fillId="0" borderId="1" xfId="1" applyNumberFormat="1" applyFont="1" applyFill="1" applyBorder="1" applyAlignment="1">
      <alignment wrapText="1"/>
    </xf>
    <xf numFmtId="165" fontId="25" fillId="2" borderId="5" xfId="1" applyNumberFormat="1" applyFont="1" applyFill="1" applyBorder="1" applyAlignment="1">
      <alignment horizontal="left" wrapText="1"/>
    </xf>
    <xf numFmtId="37" fontId="25" fillId="2" borderId="5" xfId="1" applyNumberFormat="1" applyFont="1" applyFill="1" applyBorder="1" applyAlignment="1">
      <alignment horizontal="right" wrapText="1"/>
    </xf>
    <xf numFmtId="0" fontId="35" fillId="0" borderId="0" xfId="0" applyFont="1" applyAlignment="1">
      <alignment vertical="center"/>
    </xf>
    <xf numFmtId="10" fontId="25" fillId="2" borderId="1" xfId="4" applyNumberFormat="1" applyFont="1" applyFill="1" applyBorder="1" applyAlignment="1">
      <alignment horizontal="right" wrapText="1"/>
    </xf>
    <xf numFmtId="10" fontId="0" fillId="2" borderId="5" xfId="0" applyNumberFormat="1" applyFill="1" applyBorder="1" applyAlignment="1">
      <alignment horizontal="right" wrapText="1"/>
    </xf>
    <xf numFmtId="10" fontId="28" fillId="2" borderId="4" xfId="4" applyNumberFormat="1" applyFont="1" applyFill="1" applyBorder="1" applyAlignment="1">
      <alignment wrapText="1"/>
    </xf>
    <xf numFmtId="10" fontId="28" fillId="2" borderId="4" xfId="1" applyNumberFormat="1" applyFont="1" applyFill="1" applyBorder="1" applyAlignment="1">
      <alignment wrapText="1"/>
    </xf>
    <xf numFmtId="10" fontId="28" fillId="2" borderId="4" xfId="4" applyNumberFormat="1" applyFont="1" applyFill="1" applyBorder="1" applyAlignment="1">
      <alignment horizontal="right" wrapText="1"/>
    </xf>
    <xf numFmtId="10" fontId="28" fillId="2" borderId="6" xfId="0" applyNumberFormat="1" applyFont="1" applyFill="1" applyBorder="1" applyAlignment="1">
      <alignment horizontal="right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6" fillId="2" borderId="0" xfId="2" applyFont="1" applyFill="1" applyBorder="1" applyAlignment="1" applyProtection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38" fillId="2" borderId="14" xfId="0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38" fillId="2" borderId="16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left" vertical="center" wrapText="1"/>
    </xf>
    <xf numFmtId="0" fontId="38" fillId="2" borderId="17" xfId="0" applyFont="1" applyFill="1" applyBorder="1" applyAlignment="1">
      <alignment horizontal="left" vertical="center" wrapText="1"/>
    </xf>
    <xf numFmtId="0" fontId="39" fillId="2" borderId="16" xfId="2" applyFont="1" applyFill="1" applyBorder="1" applyAlignment="1" applyProtection="1">
      <alignment horizontal="left" vertical="center" wrapText="1"/>
    </xf>
    <xf numFmtId="0" fontId="39" fillId="2" borderId="0" xfId="2" applyFont="1" applyFill="1" applyBorder="1" applyAlignment="1" applyProtection="1">
      <alignment horizontal="left" vertical="center" wrapText="1"/>
    </xf>
    <xf numFmtId="0" fontId="39" fillId="2" borderId="17" xfId="2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847725</xdr:colOff>
      <xdr:row>0</xdr:row>
      <xdr:rowOff>1409700</xdr:rowOff>
    </xdr:to>
    <xdr:pic>
      <xdr:nvPicPr>
        <xdr:cNvPr id="1788" name="Picture 3">
          <a:extLst>
            <a:ext uri="{FF2B5EF4-FFF2-40B4-BE49-F238E27FC236}">
              <a16:creationId xmlns:a16="http://schemas.microsoft.com/office/drawing/2014/main" id="{16BFC5B6-73D5-4A3F-FF34-5D2FC7FE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063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0</xdr:row>
      <xdr:rowOff>1343025</xdr:rowOff>
    </xdr:to>
    <xdr:pic>
      <xdr:nvPicPr>
        <xdr:cNvPr id="7512" name="Picture 3">
          <a:extLst>
            <a:ext uri="{FF2B5EF4-FFF2-40B4-BE49-F238E27FC236}">
              <a16:creationId xmlns:a16="http://schemas.microsoft.com/office/drawing/2014/main" id="{0D204F8B-7BCD-96B8-8E15-AF601E9B1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062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ggi.org/docs/CO2AuctionsTrackingOffsets/Allocation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ggi.org/docs/CO2AuctionsTrackingOffsets/Allocation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zoomScaleSheetLayoutView="85" workbookViewId="0">
      <selection activeCell="F2" sqref="F2"/>
    </sheetView>
  </sheetViews>
  <sheetFormatPr defaultColWidth="9.33203125" defaultRowHeight="14.4" x14ac:dyDescent="0.3"/>
  <cols>
    <col min="1" max="1" width="16.6640625" style="1" customWidth="1"/>
    <col min="2" max="10" width="15.6640625" style="1" customWidth="1"/>
    <col min="11" max="11" width="13.6640625" style="1" customWidth="1"/>
    <col min="12" max="12" width="13.6640625" style="1" bestFit="1" customWidth="1"/>
    <col min="13" max="13" width="11.44140625" style="1" customWidth="1"/>
    <col min="14" max="14" width="13.5546875" style="1" customWidth="1"/>
    <col min="15" max="16384" width="9.33203125" style="1"/>
  </cols>
  <sheetData>
    <row r="1" spans="1:14" s="6" customFormat="1" ht="132" customHeight="1" x14ac:dyDescent="0.4">
      <c r="A1" s="11" t="s">
        <v>0</v>
      </c>
      <c r="B1" s="2"/>
      <c r="C1" s="2"/>
      <c r="D1" s="2"/>
      <c r="E1" s="2"/>
      <c r="F1" s="2"/>
      <c r="G1" s="2"/>
      <c r="H1" s="2"/>
      <c r="I1" s="2"/>
    </row>
    <row r="2" spans="1:14" x14ac:dyDescent="0.3">
      <c r="A2" s="3" t="s">
        <v>1</v>
      </c>
      <c r="B2" s="16">
        <v>45194</v>
      </c>
      <c r="C2" s="4"/>
      <c r="D2" s="4"/>
      <c r="E2" s="5"/>
      <c r="F2" s="5"/>
      <c r="G2" s="5"/>
      <c r="H2" s="5"/>
      <c r="I2" s="5"/>
    </row>
    <row r="3" spans="1:14" ht="18" customHeight="1" x14ac:dyDescent="0.3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14" ht="1.2" customHeight="1" thickBo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4" ht="21.75" customHeight="1" thickBot="1" x14ac:dyDescent="0.3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4" ht="25.5" customHeight="1" x14ac:dyDescent="0.3">
      <c r="A6" s="76" t="s">
        <v>4</v>
      </c>
      <c r="B6" s="47" t="s">
        <v>5</v>
      </c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51" t="s">
        <v>15</v>
      </c>
    </row>
    <row r="7" spans="1:14" ht="36.75" customHeight="1" x14ac:dyDescent="0.3">
      <c r="A7" s="77"/>
      <c r="B7" s="48"/>
      <c r="C7" s="48"/>
      <c r="D7" s="48"/>
      <c r="E7" s="48"/>
      <c r="F7" s="48"/>
      <c r="G7" s="48"/>
      <c r="H7" s="48"/>
      <c r="I7" s="48"/>
      <c r="J7" s="48"/>
      <c r="K7" s="48"/>
      <c r="L7" s="52"/>
    </row>
    <row r="8" spans="1:14" s="12" customFormat="1" ht="17.25" customHeight="1" x14ac:dyDescent="0.3">
      <c r="A8" s="30" t="s">
        <v>16</v>
      </c>
      <c r="B8" s="25">
        <v>5744598</v>
      </c>
      <c r="C8" s="25">
        <v>531969</v>
      </c>
      <c r="D8" s="25">
        <v>886894</v>
      </c>
      <c r="E8" s="25">
        <v>4325735</v>
      </c>
      <c r="F8" s="22">
        <v>4257295</v>
      </c>
      <c r="G8" s="23">
        <v>647461</v>
      </c>
      <c r="H8" s="24" t="s">
        <v>17</v>
      </c>
      <c r="I8" s="23">
        <v>3554</v>
      </c>
      <c r="J8" s="23">
        <v>0</v>
      </c>
      <c r="K8" s="25">
        <v>64886</v>
      </c>
      <c r="L8" s="38">
        <v>297</v>
      </c>
      <c r="N8" s="17"/>
    </row>
    <row r="9" spans="1:14" s="12" customFormat="1" ht="17.25" customHeight="1" x14ac:dyDescent="0.3">
      <c r="A9" s="28" t="s">
        <v>18</v>
      </c>
      <c r="B9" s="25">
        <v>3963069</v>
      </c>
      <c r="C9" s="25">
        <v>375603</v>
      </c>
      <c r="D9" s="25">
        <v>626202</v>
      </c>
      <c r="E9" s="25">
        <v>2961264</v>
      </c>
      <c r="F9" s="22">
        <v>2961264</v>
      </c>
      <c r="G9" s="23">
        <v>457658</v>
      </c>
      <c r="H9" s="24" t="s">
        <v>17</v>
      </c>
      <c r="I9" s="24" t="s">
        <v>17</v>
      </c>
      <c r="J9" s="35" t="s">
        <v>17</v>
      </c>
      <c r="K9" s="27" t="s">
        <v>17</v>
      </c>
      <c r="L9" s="39">
        <v>0</v>
      </c>
      <c r="N9" s="17"/>
    </row>
    <row r="10" spans="1:14" s="12" customFormat="1" ht="17.25" customHeight="1" x14ac:dyDescent="0.3">
      <c r="A10" s="29" t="s">
        <v>19</v>
      </c>
      <c r="B10" s="25">
        <v>3195319</v>
      </c>
      <c r="C10" s="25">
        <v>295567</v>
      </c>
      <c r="D10" s="25">
        <v>492767</v>
      </c>
      <c r="E10" s="25">
        <v>2406985</v>
      </c>
      <c r="F10" s="23">
        <v>2167652</v>
      </c>
      <c r="G10" s="23">
        <v>360137</v>
      </c>
      <c r="H10" s="24" t="s">
        <v>17</v>
      </c>
      <c r="I10" s="23">
        <v>239333</v>
      </c>
      <c r="J10" s="35">
        <v>0</v>
      </c>
      <c r="K10" s="25">
        <v>0</v>
      </c>
      <c r="L10" s="39">
        <v>0</v>
      </c>
      <c r="M10" s="21"/>
      <c r="N10" s="17"/>
    </row>
    <row r="11" spans="1:14" s="12" customFormat="1" ht="17.25" customHeight="1" x14ac:dyDescent="0.3">
      <c r="A11" s="28" t="s">
        <v>20</v>
      </c>
      <c r="B11" s="25">
        <v>19851920</v>
      </c>
      <c r="C11" s="25">
        <v>1863361</v>
      </c>
      <c r="D11" s="25">
        <v>3106578</v>
      </c>
      <c r="E11" s="25">
        <v>14881981</v>
      </c>
      <c r="F11" s="23">
        <v>12211544</v>
      </c>
      <c r="G11" s="23">
        <v>2270433</v>
      </c>
      <c r="H11" s="23">
        <v>1600000</v>
      </c>
      <c r="I11" s="23">
        <v>1070437</v>
      </c>
      <c r="J11" s="22">
        <v>0</v>
      </c>
      <c r="K11" s="25">
        <v>0</v>
      </c>
      <c r="L11" s="39">
        <v>0</v>
      </c>
      <c r="M11" s="20"/>
      <c r="N11" s="17"/>
    </row>
    <row r="12" spans="1:14" s="12" customFormat="1" ht="17.25" customHeight="1" x14ac:dyDescent="0.3">
      <c r="A12" s="30" t="s">
        <v>21</v>
      </c>
      <c r="B12" s="25">
        <v>14124929</v>
      </c>
      <c r="C12" s="25">
        <v>1324595</v>
      </c>
      <c r="D12" s="25">
        <v>2208353</v>
      </c>
      <c r="E12" s="25">
        <v>10591981</v>
      </c>
      <c r="F12" s="23">
        <v>10566767</v>
      </c>
      <c r="G12" s="23">
        <v>1613968</v>
      </c>
      <c r="H12" s="24" t="s">
        <v>17</v>
      </c>
      <c r="I12" s="23">
        <v>0</v>
      </c>
      <c r="J12" s="23">
        <v>0</v>
      </c>
      <c r="K12" s="25">
        <v>25214</v>
      </c>
      <c r="L12" s="39">
        <v>0</v>
      </c>
      <c r="M12" s="21"/>
      <c r="N12" s="17"/>
    </row>
    <row r="13" spans="1:14" s="12" customFormat="1" ht="17.25" customHeight="1" x14ac:dyDescent="0.3">
      <c r="A13" s="28" t="s">
        <v>22</v>
      </c>
      <c r="B13" s="25">
        <v>4630286</v>
      </c>
      <c r="C13" s="25">
        <v>428302</v>
      </c>
      <c r="D13" s="25">
        <v>714061</v>
      </c>
      <c r="E13" s="25">
        <v>3487923</v>
      </c>
      <c r="F13" s="23">
        <v>3487923</v>
      </c>
      <c r="G13" s="23">
        <v>521869</v>
      </c>
      <c r="H13" s="24" t="s">
        <v>17</v>
      </c>
      <c r="I13" s="23">
        <v>0</v>
      </c>
      <c r="J13" s="23">
        <v>0</v>
      </c>
      <c r="K13" s="37">
        <v>0</v>
      </c>
      <c r="L13" s="39">
        <v>0</v>
      </c>
      <c r="N13" s="17"/>
    </row>
    <row r="14" spans="1:14" s="12" customFormat="1" ht="17.25" customHeight="1" x14ac:dyDescent="0.3">
      <c r="A14" s="28" t="s">
        <v>23</v>
      </c>
      <c r="B14" s="25">
        <v>34348101</v>
      </c>
      <c r="C14" s="25">
        <v>3195240</v>
      </c>
      <c r="D14" s="25">
        <v>5327076</v>
      </c>
      <c r="E14" s="25">
        <v>25825785</v>
      </c>
      <c r="F14" s="23">
        <v>23625785</v>
      </c>
      <c r="G14" s="23">
        <v>3893277</v>
      </c>
      <c r="H14" s="24" t="s">
        <v>17</v>
      </c>
      <c r="I14" s="23">
        <v>1500000</v>
      </c>
      <c r="J14" s="23">
        <v>36035</v>
      </c>
      <c r="K14" s="25">
        <v>663965</v>
      </c>
      <c r="L14" s="39">
        <v>0</v>
      </c>
      <c r="N14" s="17"/>
    </row>
    <row r="15" spans="1:14" s="12" customFormat="1" ht="17.25" customHeight="1" x14ac:dyDescent="0.3">
      <c r="A15" s="28" t="s">
        <v>24</v>
      </c>
      <c r="B15" s="25">
        <v>2227851</v>
      </c>
      <c r="C15" s="25">
        <v>132122</v>
      </c>
      <c r="D15" s="25">
        <v>220273</v>
      </c>
      <c r="E15" s="25">
        <v>1875456</v>
      </c>
      <c r="F15" s="23">
        <v>1875456</v>
      </c>
      <c r="G15" s="23">
        <v>160987</v>
      </c>
      <c r="H15" s="24" t="s">
        <v>17</v>
      </c>
      <c r="I15" s="23">
        <v>0</v>
      </c>
      <c r="J15" s="25">
        <v>0</v>
      </c>
      <c r="K15" s="25">
        <v>0</v>
      </c>
      <c r="L15" s="39">
        <v>0</v>
      </c>
      <c r="N15" s="17"/>
    </row>
    <row r="16" spans="1:14" s="12" customFormat="1" ht="17.25" customHeight="1" x14ac:dyDescent="0.3">
      <c r="A16" s="28" t="s">
        <v>25</v>
      </c>
      <c r="B16" s="25">
        <v>638927</v>
      </c>
      <c r="C16" s="25">
        <v>60905</v>
      </c>
      <c r="D16" s="25">
        <v>101540</v>
      </c>
      <c r="E16" s="25">
        <v>476482</v>
      </c>
      <c r="F16" s="23">
        <v>471717</v>
      </c>
      <c r="G16" s="23">
        <v>74210</v>
      </c>
      <c r="H16" s="24" t="s">
        <v>17</v>
      </c>
      <c r="I16" s="23">
        <v>0</v>
      </c>
      <c r="J16" s="25"/>
      <c r="K16" s="25">
        <v>4765</v>
      </c>
      <c r="L16" s="39">
        <v>0</v>
      </c>
      <c r="N16" s="17"/>
    </row>
    <row r="17" spans="1:14" s="13" customFormat="1" ht="17.25" customHeight="1" thickBot="1" x14ac:dyDescent="0.35">
      <c r="A17" s="31" t="s">
        <v>26</v>
      </c>
      <c r="B17" s="36">
        <f>SUM(B8:B16)</f>
        <v>88725000</v>
      </c>
      <c r="C17" s="36">
        <f t="shared" ref="C17:L17" si="0">SUM(C8:C16)</f>
        <v>8207664</v>
      </c>
      <c r="D17" s="36">
        <f t="shared" si="0"/>
        <v>13683744</v>
      </c>
      <c r="E17" s="36">
        <f t="shared" si="0"/>
        <v>66833592</v>
      </c>
      <c r="F17" s="36">
        <f t="shared" si="0"/>
        <v>61625403</v>
      </c>
      <c r="G17" s="36">
        <f t="shared" si="0"/>
        <v>10000000</v>
      </c>
      <c r="H17" s="36">
        <f t="shared" si="0"/>
        <v>1600000</v>
      </c>
      <c r="I17" s="36">
        <f t="shared" si="0"/>
        <v>2813324</v>
      </c>
      <c r="J17" s="36">
        <f t="shared" si="0"/>
        <v>36035</v>
      </c>
      <c r="K17" s="36">
        <f t="shared" si="0"/>
        <v>758830</v>
      </c>
      <c r="L17" s="36">
        <f t="shared" si="0"/>
        <v>297</v>
      </c>
      <c r="M17" s="33"/>
      <c r="N17" s="17"/>
    </row>
    <row r="18" spans="1:14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14">
        <f>B18-Percentage!B18</f>
        <v>0</v>
      </c>
    </row>
    <row r="19" spans="1:14" s="15" customFormat="1" ht="16.5" customHeight="1" x14ac:dyDescent="0.25">
      <c r="A19" s="49" t="s">
        <v>27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4" s="15" customFormat="1" ht="19.5" customHeight="1" x14ac:dyDescent="0.25">
      <c r="A20" s="49" t="s">
        <v>28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4" s="15" customFormat="1" ht="30.75" customHeight="1" x14ac:dyDescent="0.25">
      <c r="A21" s="57" t="s">
        <v>29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40"/>
      <c r="N21" s="40"/>
    </row>
    <row r="22" spans="1:14" s="15" customFormat="1" ht="19.5" customHeight="1" thickBot="1" x14ac:dyDescent="0.3">
      <c r="A22" s="56" t="s">
        <v>30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34"/>
      <c r="N22" s="34"/>
    </row>
    <row r="23" spans="1:14" ht="22.5" customHeight="1" thickBot="1" x14ac:dyDescent="0.35">
      <c r="A23" s="73" t="s">
        <v>31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4" ht="134.25" customHeight="1" x14ac:dyDescent="0.3">
      <c r="A24" s="70" t="s">
        <v>32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4" ht="27" customHeight="1" x14ac:dyDescent="0.3">
      <c r="A25" s="67" t="s">
        <v>33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4" ht="16.5" customHeight="1" x14ac:dyDescent="0.3">
      <c r="A26" s="64" t="s">
        <v>34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14" ht="17.25" customHeight="1" x14ac:dyDescent="0.3">
      <c r="A27" s="61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4" ht="17.25" customHeight="1" thickBot="1" x14ac:dyDescent="0.35">
      <c r="A28" s="58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</sheetData>
  <mergeCells count="24">
    <mergeCell ref="L6:L7"/>
    <mergeCell ref="A5:L5"/>
    <mergeCell ref="A22:L22"/>
    <mergeCell ref="A21:L21"/>
    <mergeCell ref="A28:L28"/>
    <mergeCell ref="A27:L27"/>
    <mergeCell ref="A26:L26"/>
    <mergeCell ref="A25:L25"/>
    <mergeCell ref="A24:L24"/>
    <mergeCell ref="A23:L23"/>
    <mergeCell ref="K6:K7"/>
    <mergeCell ref="A20:K20"/>
    <mergeCell ref="C6:C7"/>
    <mergeCell ref="I6:I7"/>
    <mergeCell ref="A6:A7"/>
    <mergeCell ref="H6:H7"/>
    <mergeCell ref="G6:G7"/>
    <mergeCell ref="J6:J7"/>
    <mergeCell ref="A19:K19"/>
    <mergeCell ref="A3:I3"/>
    <mergeCell ref="F6:F7"/>
    <mergeCell ref="E6:E7"/>
    <mergeCell ref="D6:D7"/>
    <mergeCell ref="B6:B7"/>
  </mergeCells>
  <hyperlinks>
    <hyperlink ref="A19:J19" r:id="rId1" display="1On January 13, 2014, the states announced the First Control Period Interim Adjustment for Banked Allowances (FCPIABA). Additional information available at http://www.rggi.org/design" xr:uid="{00000000-0004-0000-0000-000000000000}"/>
    <hyperlink ref="A20:J20" r:id="rId2" display="2On March 17, 2014, the states announced the Second Control Period Interim Adjustment for Banked Allowances (SCPIABA). Additional information available at http://www.rggi.org/design" xr:uid="{00000000-0004-0000-0000-000001000000}"/>
    <hyperlink ref="A25:K25" r:id="rId3" display="Transferred from State Set-Aside Accounts: Total number of CO2 allowances that have been distributed directly from state accounts to date. For more information on state set-aside accounts, please see: http://rggi.org/docs/CO2AuctionsTrackingOffsets/Alloca" xr:uid="{00000000-0004-0000-0000-000002000000}"/>
  </hyperlinks>
  <printOptions horizontalCentered="1" verticalCentered="1"/>
  <pageMargins left="0.5" right="0.5" top="0.5" bottom="0.5" header="0.3" footer="0.3"/>
  <pageSetup scale="70" orientation="landscape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"/>
  <sheetViews>
    <sheetView zoomScale="85" zoomScaleNormal="85" zoomScaleSheetLayoutView="85" workbookViewId="0">
      <selection activeCell="B2" sqref="B2"/>
    </sheetView>
  </sheetViews>
  <sheetFormatPr defaultColWidth="9.33203125" defaultRowHeight="14.4" x14ac:dyDescent="0.3"/>
  <cols>
    <col min="1" max="1" width="14.6640625" style="1" customWidth="1"/>
    <col min="2" max="7" width="15.6640625" style="1" customWidth="1"/>
    <col min="8" max="8" width="13.5546875" style="1" customWidth="1"/>
    <col min="9" max="10" width="15.6640625" style="1" customWidth="1"/>
    <col min="11" max="11" width="13.33203125" style="1" customWidth="1"/>
    <col min="12" max="12" width="11" style="1" customWidth="1"/>
    <col min="13" max="14" width="9.33203125" style="1"/>
    <col min="15" max="15" width="11" style="1" bestFit="1" customWidth="1"/>
    <col min="16" max="16384" width="9.33203125" style="1"/>
  </cols>
  <sheetData>
    <row r="1" spans="1:18" s="6" customFormat="1" ht="122.7" customHeight="1" x14ac:dyDescent="0.3">
      <c r="A1" s="11" t="str">
        <f>Numbers!A1</f>
        <v>Distribution of 2015 CO2 Allowances</v>
      </c>
      <c r="B1" s="2"/>
      <c r="C1" s="2"/>
      <c r="D1" s="2"/>
      <c r="E1" s="2"/>
      <c r="F1" s="2"/>
      <c r="G1" s="2"/>
      <c r="H1" s="2"/>
      <c r="I1" s="2"/>
      <c r="J1" s="2"/>
    </row>
    <row r="2" spans="1:18" x14ac:dyDescent="0.3">
      <c r="A2" s="3" t="s">
        <v>1</v>
      </c>
      <c r="B2" s="16">
        <f>Numbers!B2</f>
        <v>45194</v>
      </c>
      <c r="C2" s="4"/>
      <c r="D2" s="4"/>
      <c r="E2" s="4"/>
      <c r="F2" s="5"/>
      <c r="G2" s="5"/>
      <c r="H2" s="5"/>
      <c r="I2" s="5"/>
      <c r="J2" s="5"/>
    </row>
    <row r="3" spans="1:18" ht="16.2" customHeight="1" thickBot="1" x14ac:dyDescent="0.3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</row>
    <row r="4" spans="1:18" ht="6.45" hidden="1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8" ht="21.75" customHeight="1" thickBot="1" x14ac:dyDescent="0.35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8" ht="25.5" customHeight="1" x14ac:dyDescent="0.3">
      <c r="A6" s="76" t="s">
        <v>4</v>
      </c>
      <c r="B6" s="47" t="s">
        <v>5</v>
      </c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51" t="s">
        <v>15</v>
      </c>
    </row>
    <row r="7" spans="1:18" ht="39" customHeight="1" x14ac:dyDescent="0.3">
      <c r="A7" s="77"/>
      <c r="B7" s="48"/>
      <c r="C7" s="48"/>
      <c r="D7" s="48"/>
      <c r="E7" s="48"/>
      <c r="F7" s="48"/>
      <c r="G7" s="48"/>
      <c r="H7" s="48"/>
      <c r="I7" s="48"/>
      <c r="J7" s="48"/>
      <c r="K7" s="48"/>
      <c r="L7" s="52"/>
    </row>
    <row r="8" spans="1:18" s="12" customFormat="1" ht="17.25" customHeight="1" x14ac:dyDescent="0.3">
      <c r="A8" s="30" t="s">
        <v>16</v>
      </c>
      <c r="B8" s="18">
        <v>5744598</v>
      </c>
      <c r="C8" s="18">
        <v>531969</v>
      </c>
      <c r="D8" s="18">
        <v>886894</v>
      </c>
      <c r="E8" s="18">
        <v>4325735</v>
      </c>
      <c r="F8" s="19">
        <f>Numbers!F8/Numbers!E8</f>
        <v>0.98417841129888906</v>
      </c>
      <c r="G8" s="25">
        <f>Numbers!G8</f>
        <v>647461</v>
      </c>
      <c r="H8" s="27" t="s">
        <v>17</v>
      </c>
      <c r="I8" s="19">
        <f>Numbers!I8/Numbers!E8</f>
        <v>8.2159448047557234E-4</v>
      </c>
      <c r="J8" s="41">
        <f>Numbers!J8/Numbers!E8</f>
        <v>0</v>
      </c>
      <c r="K8" s="19">
        <f>Numbers!K8/Numbers!E8</f>
        <v>1.4999994220635337E-2</v>
      </c>
      <c r="L8" s="42">
        <f>Numbers!L8/Numbers!E8</f>
        <v>6.8658852195060496E-5</v>
      </c>
      <c r="M8" s="14"/>
      <c r="N8" s="14"/>
      <c r="P8" s="14"/>
      <c r="Q8" s="14"/>
      <c r="R8" s="14"/>
    </row>
    <row r="9" spans="1:18" s="12" customFormat="1" ht="17.25" customHeight="1" x14ac:dyDescent="0.3">
      <c r="A9" s="28" t="s">
        <v>18</v>
      </c>
      <c r="B9" s="18">
        <v>3963069</v>
      </c>
      <c r="C9" s="18">
        <v>375603</v>
      </c>
      <c r="D9" s="18">
        <v>626202</v>
      </c>
      <c r="E9" s="18">
        <v>2961264</v>
      </c>
      <c r="F9" s="19">
        <f>Numbers!F9/Numbers!E9</f>
        <v>1</v>
      </c>
      <c r="G9" s="25">
        <f>Numbers!G9</f>
        <v>457658</v>
      </c>
      <c r="H9" s="27" t="s">
        <v>17</v>
      </c>
      <c r="I9" s="10" t="s">
        <v>17</v>
      </c>
      <c r="J9" s="10" t="s">
        <v>17</v>
      </c>
      <c r="K9" s="41" t="s">
        <v>17</v>
      </c>
      <c r="L9" s="42">
        <f>Numbers!L9/Numbers!E9</f>
        <v>0</v>
      </c>
      <c r="M9" s="14"/>
      <c r="N9" s="14"/>
      <c r="P9" s="14"/>
      <c r="Q9" s="14"/>
      <c r="R9" s="14"/>
    </row>
    <row r="10" spans="1:18" s="12" customFormat="1" ht="17.25" customHeight="1" x14ac:dyDescent="0.3">
      <c r="A10" s="29" t="s">
        <v>19</v>
      </c>
      <c r="B10" s="18">
        <v>3195319</v>
      </c>
      <c r="C10" s="18">
        <v>295567</v>
      </c>
      <c r="D10" s="18">
        <v>492767</v>
      </c>
      <c r="E10" s="18">
        <v>2406985</v>
      </c>
      <c r="F10" s="19">
        <f>Numbers!F10/Numbers!E10</f>
        <v>0.90056730723290757</v>
      </c>
      <c r="G10" s="25">
        <f>Numbers!G10</f>
        <v>360137</v>
      </c>
      <c r="H10" s="27" t="s">
        <v>17</v>
      </c>
      <c r="I10" s="19">
        <f>Numbers!I10/Numbers!E10</f>
        <v>9.9432692767092448E-2</v>
      </c>
      <c r="J10" s="41">
        <f>Numbers!J10/Numbers!E10</f>
        <v>0</v>
      </c>
      <c r="K10" s="19">
        <f>Numbers!K10/Numbers!E10</f>
        <v>0</v>
      </c>
      <c r="L10" s="42">
        <f>Numbers!L10/Numbers!E10</f>
        <v>0</v>
      </c>
      <c r="M10" s="14"/>
      <c r="N10" s="14"/>
      <c r="P10" s="14"/>
      <c r="Q10" s="14"/>
      <c r="R10" s="14"/>
    </row>
    <row r="11" spans="1:18" s="12" customFormat="1" ht="17.25" customHeight="1" x14ac:dyDescent="0.3">
      <c r="A11" s="28" t="s">
        <v>20</v>
      </c>
      <c r="B11" s="18">
        <v>19851920</v>
      </c>
      <c r="C11" s="18">
        <v>1863361</v>
      </c>
      <c r="D11" s="18">
        <v>3106578</v>
      </c>
      <c r="E11" s="18">
        <v>14881981</v>
      </c>
      <c r="F11" s="19">
        <f>Numbers!F11/Numbers!E11</f>
        <v>0.82055903713356437</v>
      </c>
      <c r="G11" s="25">
        <f>Numbers!G11</f>
        <v>2270433</v>
      </c>
      <c r="H11" s="26">
        <f>Numbers!H11/Numbers!E11</f>
        <v>0.10751256838723286</v>
      </c>
      <c r="I11" s="19">
        <f>Numbers!I11/Numbers!E11</f>
        <v>7.192839447920274E-2</v>
      </c>
      <c r="J11" s="41">
        <f>Numbers!J11/Numbers!E11</f>
        <v>0</v>
      </c>
      <c r="K11" s="19">
        <f>Numbers!K11/Numbers!E11</f>
        <v>0</v>
      </c>
      <c r="L11" s="42">
        <f>Numbers!L11/Numbers!E11</f>
        <v>0</v>
      </c>
      <c r="M11" s="14"/>
      <c r="N11" s="14"/>
      <c r="P11" s="14"/>
      <c r="Q11" s="14"/>
      <c r="R11" s="14"/>
    </row>
    <row r="12" spans="1:18" s="12" customFormat="1" ht="17.25" customHeight="1" x14ac:dyDescent="0.3">
      <c r="A12" s="30" t="s">
        <v>21</v>
      </c>
      <c r="B12" s="18">
        <v>14124929</v>
      </c>
      <c r="C12" s="18">
        <v>1324595</v>
      </c>
      <c r="D12" s="18">
        <v>2208353</v>
      </c>
      <c r="E12" s="18">
        <v>10591981</v>
      </c>
      <c r="F12" s="19">
        <f>Numbers!F12/Numbers!E12</f>
        <v>0.99761951989906328</v>
      </c>
      <c r="G12" s="25">
        <f>Numbers!G12</f>
        <v>1613968</v>
      </c>
      <c r="H12" s="27" t="s">
        <v>17</v>
      </c>
      <c r="I12" s="19">
        <f>Numbers!I12/Numbers!E12</f>
        <v>0</v>
      </c>
      <c r="J12" s="41">
        <f>Numbers!J12/Numbers!E12</f>
        <v>0</v>
      </c>
      <c r="K12" s="19">
        <f>Numbers!K12/Numbers!E12</f>
        <v>2.3804801009367368E-3</v>
      </c>
      <c r="L12" s="42">
        <f>Numbers!L12/Numbers!E12</f>
        <v>0</v>
      </c>
      <c r="M12" s="14"/>
      <c r="N12" s="14"/>
      <c r="P12" s="14"/>
      <c r="Q12" s="14"/>
      <c r="R12" s="14"/>
    </row>
    <row r="13" spans="1:18" s="12" customFormat="1" ht="17.25" customHeight="1" x14ac:dyDescent="0.3">
      <c r="A13" s="28" t="s">
        <v>22</v>
      </c>
      <c r="B13" s="18">
        <v>4630286</v>
      </c>
      <c r="C13" s="18">
        <v>428302</v>
      </c>
      <c r="D13" s="18">
        <v>714061</v>
      </c>
      <c r="E13" s="18">
        <v>3487923</v>
      </c>
      <c r="F13" s="19">
        <f>Numbers!F13/Numbers!E13</f>
        <v>1</v>
      </c>
      <c r="G13" s="25">
        <f>Numbers!G13</f>
        <v>521869</v>
      </c>
      <c r="H13" s="27" t="s">
        <v>17</v>
      </c>
      <c r="I13" s="19">
        <f>Numbers!I13/Numbers!E13</f>
        <v>0</v>
      </c>
      <c r="J13" s="41">
        <f>Numbers!J13/Numbers!E13</f>
        <v>0</v>
      </c>
      <c r="K13" s="19">
        <f>Numbers!K13/Numbers!E13</f>
        <v>0</v>
      </c>
      <c r="L13" s="42">
        <f>Numbers!L13/Numbers!E13</f>
        <v>0</v>
      </c>
      <c r="M13" s="14"/>
      <c r="N13" s="14"/>
      <c r="P13" s="14"/>
      <c r="Q13" s="14"/>
      <c r="R13" s="14"/>
    </row>
    <row r="14" spans="1:18" s="12" customFormat="1" ht="17.25" customHeight="1" x14ac:dyDescent="0.3">
      <c r="A14" s="28" t="s">
        <v>23</v>
      </c>
      <c r="B14" s="18">
        <v>34348101</v>
      </c>
      <c r="C14" s="18">
        <v>3195240</v>
      </c>
      <c r="D14" s="18">
        <v>5327076</v>
      </c>
      <c r="E14" s="18">
        <v>25825785</v>
      </c>
      <c r="F14" s="19">
        <f>Numbers!F14/Numbers!E14</f>
        <v>0.91481381882486823</v>
      </c>
      <c r="G14" s="25">
        <f>Numbers!G14</f>
        <v>3893277</v>
      </c>
      <c r="H14" s="27" t="s">
        <v>17</v>
      </c>
      <c r="I14" s="19">
        <f>Numbers!I14/Numbers!E14</f>
        <v>5.8081487164862562E-2</v>
      </c>
      <c r="J14" s="41">
        <f>Numbers!J14/Numbers!E14</f>
        <v>1.3953109266572148E-3</v>
      </c>
      <c r="K14" s="19">
        <f>Numbers!K14/Numbers!E14</f>
        <v>2.5709383083611981E-2</v>
      </c>
      <c r="L14" s="42">
        <f>Numbers!L14/Numbers!E14</f>
        <v>0</v>
      </c>
      <c r="M14" s="14"/>
      <c r="N14" s="14"/>
      <c r="P14" s="14"/>
      <c r="Q14" s="14"/>
      <c r="R14" s="14"/>
    </row>
    <row r="15" spans="1:18" s="12" customFormat="1" ht="17.25" customHeight="1" x14ac:dyDescent="0.3">
      <c r="A15" s="28" t="s">
        <v>24</v>
      </c>
      <c r="B15" s="18">
        <v>2227851</v>
      </c>
      <c r="C15" s="18">
        <v>132122</v>
      </c>
      <c r="D15" s="18">
        <v>220273</v>
      </c>
      <c r="E15" s="18">
        <v>1875456</v>
      </c>
      <c r="F15" s="19">
        <f>Numbers!F15/Numbers!E15</f>
        <v>1</v>
      </c>
      <c r="G15" s="25">
        <f>Numbers!G15</f>
        <v>160987</v>
      </c>
      <c r="H15" s="27" t="s">
        <v>17</v>
      </c>
      <c r="I15" s="19">
        <f>Numbers!I15/Numbers!E15</f>
        <v>0</v>
      </c>
      <c r="J15" s="41">
        <f>Numbers!J15/Numbers!E15</f>
        <v>0</v>
      </c>
      <c r="K15" s="19">
        <f>Numbers!K15/Numbers!E15</f>
        <v>0</v>
      </c>
      <c r="L15" s="42">
        <f>Numbers!L15/Numbers!E15</f>
        <v>0</v>
      </c>
      <c r="M15" s="14"/>
      <c r="N15" s="14"/>
      <c r="P15" s="14"/>
      <c r="Q15" s="14"/>
      <c r="R15" s="14"/>
    </row>
    <row r="16" spans="1:18" s="12" customFormat="1" ht="17.25" customHeight="1" x14ac:dyDescent="0.3">
      <c r="A16" s="28" t="s">
        <v>25</v>
      </c>
      <c r="B16" s="18">
        <v>638927</v>
      </c>
      <c r="C16" s="18">
        <v>60905</v>
      </c>
      <c r="D16" s="18">
        <v>101540</v>
      </c>
      <c r="E16" s="18">
        <v>476482</v>
      </c>
      <c r="F16" s="19">
        <f>Numbers!F16/Numbers!E16</f>
        <v>0.98999962223127003</v>
      </c>
      <c r="G16" s="25">
        <f>Numbers!G16</f>
        <v>74210</v>
      </c>
      <c r="H16" s="27" t="s">
        <v>17</v>
      </c>
      <c r="I16" s="19">
        <f>Numbers!I16/Numbers!E16</f>
        <v>0</v>
      </c>
      <c r="J16" s="41">
        <f>Numbers!J16/Numbers!E16</f>
        <v>0</v>
      </c>
      <c r="K16" s="19">
        <f>Numbers!K16/Numbers!E16</f>
        <v>1.0000377768729984E-2</v>
      </c>
      <c r="L16" s="42">
        <f>Numbers!L16/Numbers!E16</f>
        <v>0</v>
      </c>
      <c r="M16" s="14"/>
      <c r="N16" s="14"/>
      <c r="P16" s="14"/>
      <c r="Q16" s="14"/>
      <c r="R16" s="14"/>
    </row>
    <row r="17" spans="1:18" s="13" customFormat="1" ht="17.25" customHeight="1" thickBot="1" x14ac:dyDescent="0.35">
      <c r="A17" s="31" t="s">
        <v>26</v>
      </c>
      <c r="B17" s="32">
        <v>88725000</v>
      </c>
      <c r="C17" s="32">
        <v>8207664</v>
      </c>
      <c r="D17" s="32">
        <v>13683744</v>
      </c>
      <c r="E17" s="32">
        <v>66833592</v>
      </c>
      <c r="F17" s="43">
        <f>Numbers!F17/Numbers!E17</f>
        <v>0.92207228664292051</v>
      </c>
      <c r="G17" s="36">
        <f>SUM(G8:G16)</f>
        <v>10000000</v>
      </c>
      <c r="H17" s="44">
        <f>Numbers!H17/Numbers!E17</f>
        <v>2.3940056970153573E-2</v>
      </c>
      <c r="I17" s="43">
        <f>Numbers!I17/Numbers!E17</f>
        <v>4.2094460522187703E-2</v>
      </c>
      <c r="J17" s="45">
        <f>Numbers!J17/Numbers!E17</f>
        <v>5.391749705746775E-4</v>
      </c>
      <c r="K17" s="45">
        <f>Numbers!K17/Numbers!E17</f>
        <v>1.1354020894163522E-2</v>
      </c>
      <c r="L17" s="46">
        <f>Numbers!L17/Numbers!E17</f>
        <v>4.4438730750847564E-6</v>
      </c>
      <c r="M17" s="14"/>
      <c r="N17" s="14"/>
      <c r="P17" s="14"/>
      <c r="Q17" s="14"/>
      <c r="R17" s="14"/>
    </row>
    <row r="18" spans="1:18" s="13" customFormat="1" ht="3.75" customHeight="1" x14ac:dyDescent="0.3">
      <c r="K18" s="14"/>
      <c r="L18" s="14"/>
      <c r="M18" s="14"/>
    </row>
    <row r="19" spans="1:18" s="15" customFormat="1" ht="12" customHeight="1" x14ac:dyDescent="0.25">
      <c r="A19" s="49" t="s">
        <v>27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8" s="15" customFormat="1" ht="16.2" customHeight="1" x14ac:dyDescent="0.25">
      <c r="A20" s="49" t="s">
        <v>28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8" s="15" customFormat="1" ht="29.25" customHeight="1" x14ac:dyDescent="0.25">
      <c r="A21" s="57" t="s">
        <v>37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8" s="15" customFormat="1" ht="16.5" customHeight="1" thickBot="1" x14ac:dyDescent="0.3">
      <c r="A22" s="57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34"/>
      <c r="N22" s="34"/>
    </row>
    <row r="23" spans="1:18" ht="22.5" customHeight="1" thickBot="1" x14ac:dyDescent="0.35">
      <c r="A23" s="73" t="s">
        <v>31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8" ht="130.19999999999999" customHeight="1" x14ac:dyDescent="0.3">
      <c r="A24" s="70" t="s">
        <v>39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8" ht="27" customHeight="1" x14ac:dyDescent="0.3">
      <c r="A25" s="67" t="s">
        <v>40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8" ht="15" customHeight="1" x14ac:dyDescent="0.3">
      <c r="A26" s="61" t="s">
        <v>41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18" ht="15.75" customHeight="1" x14ac:dyDescent="0.3">
      <c r="A27" s="61" t="s">
        <v>42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8" ht="15" thickBot="1" x14ac:dyDescent="0.35">
      <c r="A28" s="58" t="s">
        <v>43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</sheetData>
  <mergeCells count="24">
    <mergeCell ref="A28:L28"/>
    <mergeCell ref="A3:J3"/>
    <mergeCell ref="A6:A7"/>
    <mergeCell ref="B6:B7"/>
    <mergeCell ref="C6:C7"/>
    <mergeCell ref="E6:E7"/>
    <mergeCell ref="A21:N21"/>
    <mergeCell ref="A22:L22"/>
    <mergeCell ref="D6:D7"/>
    <mergeCell ref="H6:H7"/>
    <mergeCell ref="A5:L5"/>
    <mergeCell ref="L6:L7"/>
    <mergeCell ref="J6:J7"/>
    <mergeCell ref="F6:F7"/>
    <mergeCell ref="A19:K19"/>
    <mergeCell ref="A20:K20"/>
    <mergeCell ref="A26:L26"/>
    <mergeCell ref="A27:L27"/>
    <mergeCell ref="I6:I7"/>
    <mergeCell ref="A23:L23"/>
    <mergeCell ref="A24:L24"/>
    <mergeCell ref="A25:L25"/>
    <mergeCell ref="G6:G7"/>
    <mergeCell ref="K6:K7"/>
  </mergeCells>
  <hyperlinks>
    <hyperlink ref="A20:J20" r:id="rId1" display="2On March 17, 2014, the states announced the Second Control Period Interim Adjustment for Banked Allowances (SCPIABA). Additional information available at http://www.rggi.org/design" xr:uid="{00000000-0004-0000-0100-000000000000}"/>
    <hyperlink ref="A19:J19" r:id="rId2" display="1On January 13, 2014, the states announced the First Control Period Interim Adjustment for Banked Allowances (FCPIABA). Additional information available at http://www.rggi.org/design" xr:uid="{00000000-0004-0000-0100-000001000000}"/>
    <hyperlink ref="A25:K25" r:id="rId3" display="Transferred from State Set-Aside Accounts: Total number of CO2 allowances that have been distributed directly from state accounts to date. For more information on state set-aside accounts, please see: http://rggi.org/docs/CO2AuctionsTrackingOffsets/Alloca" xr:uid="{00000000-0004-0000-0100-000002000000}"/>
  </hyperlinks>
  <printOptions horizontalCentered="1" verticalCentered="1"/>
  <pageMargins left="0.5" right="0.5" top="0.5" bottom="0.5" header="0.3" footer="0.3"/>
  <pageSetup scale="77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3" ma:contentTypeDescription="Create a new document." ma:contentTypeScope="" ma:versionID="1292625fbc8371f73e9986996486bcdb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887c3baed66c08b24a9178d2616a343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FCA557-5B2A-4EC1-A7D8-FE8F5ABE57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1619EC-7871-4ADD-A55D-A81B6941B5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Manager/>
  <Company>RGGI,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Leila Fanaeian</cp:lastModifiedBy>
  <cp:revision/>
  <dcterms:created xsi:type="dcterms:W3CDTF">2012-01-24T00:57:40Z</dcterms:created>
  <dcterms:modified xsi:type="dcterms:W3CDTF">2023-09-25T17:01:52Z</dcterms:modified>
  <cp:category/>
  <cp:contentStatus/>
</cp:coreProperties>
</file>